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USER\Desktop\LOTAIP ACTUALIZADO\PLANIFICACIÓN\PLANIFICACIÓN\10. Planes y programas\PLANES Y PROGRAMAS PLANIFICACION 2024\"/>
    </mc:Choice>
  </mc:AlternateContent>
  <xr:revisionPtr revIDLastSave="0" documentId="13_ncr:1_{F219FBA9-DD0F-4A13-A1E1-3E1819C4688F}"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 r:id="rId11"/>
  </externalReferences>
  <calcPr calcId="191029"/>
  <extLst>
    <ext uri="GoogleSheetsCustomDataVersion2">
      <go:sheetsCustomData xmlns:go="http://customooxmlschemas.google.com/" r:id="rId12" roundtripDataChecksum="L4vuQQRrMQBnJ+T4t4xRCdb3ujbTkFhlxjk1QvZDlJ0="/>
    </ext>
  </extLst>
</workbook>
</file>

<file path=xl/calcChain.xml><?xml version="1.0" encoding="utf-8"?>
<calcChain xmlns="http://schemas.openxmlformats.org/spreadsheetml/2006/main">
  <c r="C48" i="2" l="1"/>
  <c r="C47" i="2"/>
  <c r="C46" i="2"/>
  <c r="C45" i="2"/>
  <c r="C43" i="2"/>
  <c r="C41" i="2"/>
  <c r="C40" i="2"/>
  <c r="C39" i="2"/>
  <c r="C38" i="2"/>
  <c r="C37" i="2"/>
  <c r="C36" i="2"/>
  <c r="C35" i="2"/>
  <c r="C34" i="2"/>
  <c r="C33" i="2"/>
  <c r="C32" i="2"/>
  <c r="C31" i="2"/>
  <c r="C30" i="2"/>
  <c r="C29" i="2"/>
  <c r="C28" i="2"/>
  <c r="C27" i="2"/>
  <c r="C26" i="2"/>
  <c r="C25" i="2"/>
  <c r="C22" i="2"/>
  <c r="C21" i="2"/>
  <c r="C19" i="2"/>
  <c r="C18" i="2"/>
  <c r="C17" i="2"/>
  <c r="C15" i="2"/>
  <c r="C14" i="2"/>
  <c r="C13" i="2"/>
  <c r="C12" i="2"/>
  <c r="C11" i="2"/>
  <c r="C10" i="2"/>
  <c r="C9" i="2"/>
  <c r="C7" i="2"/>
  <c r="C6" i="2"/>
  <c r="C5" i="2"/>
  <c r="C4" i="2"/>
  <c r="C3" i="2"/>
  <c r="C2" i="2"/>
</calcChain>
</file>

<file path=xl/sharedStrings.xml><?xml version="1.0" encoding="utf-8"?>
<sst xmlns="http://schemas.openxmlformats.org/spreadsheetml/2006/main" count="223" uniqueCount="80">
  <si>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</si>
  <si>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</si>
  <si>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</si>
  <si>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</si>
  <si>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</si>
  <si>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</si>
  <si>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</si>
  <si>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</si>
  <si>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</si>
  <si>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</si>
  <si>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</si>
  <si>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</si>
  <si>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</si>
  <si>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</si>
  <si>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</si>
  <si>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</si>
  <si>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</si>
  <si>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</si>
  <si>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</si>
  <si>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</si>
  <si>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</si>
  <si>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</si>
  <si>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</si>
  <si>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</si>
  <si>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</si>
  <si>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</si>
  <si>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</si>
  <si>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</si>
  <si>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</si>
  <si>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</si>
  <si>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</si>
  <si>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</si>
  <si>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</si>
  <si>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</si>
  <si>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</si>
  <si>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</si>
  <si>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</si>
  <si>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</si>
  <si>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</si>
  <si>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</si>
  <si>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</si>
  <si>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</si>
  <si>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</si>
  <si>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</si>
  <si>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</si>
  <si>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</si>
  <si>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</si>
  <si>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</si>
  <si>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</si>
  <si>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</si>
  <si>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</si>
  <si>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</si>
  <si>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</si>
  <si>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</si>
  <si>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</si>
  <si>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</si>
  <si>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</si>
  <si>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</si>
  <si>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</si>
  <si>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</si>
  <si>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</si>
  <si>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</si>
  <si>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</si>
  <si>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</si>
  <si>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</si>
  <si>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</si>
  <si>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</si>
  <si>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</si>
  <si>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</si>
  <si>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</si>
  <si>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</si>
  <si>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</si>
  <si>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</si>
  <si>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</si>
  <si>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</si>
  <si>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</si>
  <si>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</si>
  <si>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 xml:space="preserve"> ENERO-2024</t>
  </si>
  <si>
    <t>Impulso para la formación, capacitación y profesionalizacion, de gestores culturales y turisticos (Impulso al Sector productivo)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</si>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</sst>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5"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8.5"/>
      <name val="Century Gothic"/>
      <family val="2"/>
    </font>
    <font>
      <sz val="11"/>
      <name val="Century Gothic"/>
      <family val="2"/>
    </font>
    <font>
      <u/>
      <sz val="8"/>
      <color theme="10"/>
      <name val="Calibri"/>
      <family val="2"/>
    </font>
    <font>
      <sz val="8"/>
      <name val="Calibri"/>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5">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3" fontId="8" fillId="0" borderId="2" xfId="2" applyNumberFormat="1" applyFont="1" applyBorder="1" applyAlignment="1">
      <alignment horizontal="left" vertical="center" wrapText="1"/>
    </xf>
    <xf numFmtId="164" fontId="9" fillId="0" borderId="2" xfId="0" applyNumberFormat="1" applyFont="1" applyBorder="1" applyAlignment="1">
      <alignment horizontal="center" vertical="center" wrapText="1"/>
    </xf>
    <xf numFmtId="165" fontId="9"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10" fillId="4" borderId="2" xfId="1" applyFont="1" applyFill="1" applyBorder="1" applyAlignment="1" applyProtection="1">
      <alignment horizontal="center" vertical="center" wrapText="1"/>
    </xf>
    <xf numFmtId="3" fontId="12" fillId="0" borderId="2" xfId="2" applyNumberFormat="1" applyFont="1" applyBorder="1" applyAlignment="1">
      <alignment horizontal="left" vertical="center" wrapText="1"/>
    </xf>
    <xf numFmtId="0" fontId="13" fillId="0" borderId="2" xfId="0" applyFont="1" applyBorder="1" applyAlignment="1">
      <alignment vertical="center" wrapText="1"/>
    </xf>
    <xf numFmtId="0" fontId="13" fillId="0" borderId="2" xfId="2" applyFont="1" applyBorder="1" applyAlignment="1">
      <alignment horizontal="left" vertical="center" wrapText="1"/>
    </xf>
    <xf numFmtId="0" fontId="12" fillId="0" borderId="2" xfId="0" applyFont="1" applyBorder="1" applyAlignment="1">
      <alignment horizontal="left" vertical="center" wrapText="1"/>
    </xf>
    <xf numFmtId="0" fontId="14"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justify" vertical="center" wrapText="1"/>
    </xf>
    <xf numFmtId="0" fontId="12" fillId="0" borderId="2" xfId="2" applyFont="1" applyBorder="1" applyAlignment="1">
      <alignment horizontal="left" vertical="center" wrapText="1"/>
    </xf>
    <xf numFmtId="0" fontId="13" fillId="0" borderId="2" xfId="0" applyFont="1" applyBorder="1" applyAlignment="1">
      <alignment vertical="center"/>
    </xf>
    <xf numFmtId="0" fontId="14" fillId="0" borderId="2" xfId="0" applyFont="1" applyBorder="1" applyAlignment="1">
      <alignment vertical="center"/>
    </xf>
    <xf numFmtId="164" fontId="9" fillId="0" borderId="0" xfId="0" applyNumberFormat="1" applyFont="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4-CRONOGRAMA\CRONOGRAMA%20DGDSE%202024.xlsx" TargetMode="External"/><Relationship Id="rId1" Type="http://schemas.openxmlformats.org/officeDocument/2006/relationships/externalLinkPath" Target="/Users/USER/Desktop/POA-2024/PAPP-2024-CRONOGRAMA/CRONOGRAMA%20DGDSE%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APP-2024-CRONOGRAMA\CRONOGRAMA%20PLANIFICACION-2024.xlsx" TargetMode="External"/><Relationship Id="rId1" Type="http://schemas.openxmlformats.org/officeDocument/2006/relationships/externalLinkPath" Target="/Users/USER/Desktop/POA-2024/PAPP-2024-CRONOGRAMA/CRONOGRAMA%20PLANIFICACION-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4-CRONOGRAMA\CRONOGRAMA%20OOPP-2024.xlsx" TargetMode="External"/><Relationship Id="rId1" Type="http://schemas.openxmlformats.org/officeDocument/2006/relationships/externalLinkPath" Target="/Users/USER/Desktop/POA-2024/PAPP-2024-CRONOGRAMA/CRONOGRAMA%20OOPP-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MBIENTAL%202024.xlsx" TargetMode="External"/><Relationship Id="rId1" Type="http://schemas.openxmlformats.org/officeDocument/2006/relationships/externalLinkPath" Target="/Users/USER/Desktop/POA-2024/PAPP-2024-CRONOGRAMA/CRONOGRAMA%20AMBIENTAL%20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4-CRONOGRAMA\CRONOGRAMA%20ADMINISTRATIVO-2024.xlsx" TargetMode="External"/><Relationship Id="rId1" Type="http://schemas.openxmlformats.org/officeDocument/2006/relationships/externalLinkPath" Target="/Users/USER/Desktop/POA-2024/PAPP-2024-CRONOGRAMA/CRONOGRAMA%20ADMINISTRATIVO-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4-CRONOGRAMA\CRONOGRAMA%20AA%20PP%20-2024.xlsx" TargetMode="External"/><Relationship Id="rId1" Type="http://schemas.openxmlformats.org/officeDocument/2006/relationships/externalLinkPath" Target="/Users/USER/Desktop/POA-2024/PAPP-2024-CRONOGRAMA/CRONOGRAMA%20AA%20PP%20-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APP-2024-CRONOGRAMA\CRONOGRAMA%20FINANCIERO-2024.xlsx" TargetMode="External"/><Relationship Id="rId1" Type="http://schemas.openxmlformats.org/officeDocument/2006/relationships/externalLinkPath" Target="/Users/USER/Desktop/POA-2024/PAPP-2024-CRONOGRAMA/CRONOGRAMA%20FINANCIERO-2024.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USER\Desktop\PAPP-2024-CRONOGRAMA\CRONOGRAMA%20COMUNICACION%202024.xlsx" TargetMode="External"/><Relationship Id="rId1" Type="http://schemas.openxmlformats.org/officeDocument/2006/relationships/externalLinkPath" Target="/Users/USER/Desktop/POA-2024/PAPP-2024-CRONOGRAMA/CRONOGRAMA%20COMUNICA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9">
          <cell r="F9">
            <v>4500</v>
          </cell>
          <cell r="P9">
            <v>0</v>
          </cell>
        </row>
        <row r="12">
          <cell r="P12">
            <v>0</v>
          </cell>
        </row>
        <row r="17">
          <cell r="P17">
            <v>0</v>
          </cell>
        </row>
        <row r="20">
          <cell r="P20">
            <v>446.08333333333331</v>
          </cell>
        </row>
        <row r="34">
          <cell r="P34">
            <v>2083.3333333333335</v>
          </cell>
        </row>
        <row r="37">
          <cell r="P37">
            <v>260.83333333333331</v>
          </cell>
        </row>
        <row r="41">
          <cell r="P41">
            <v>421.66666666666669</v>
          </cell>
        </row>
        <row r="46">
          <cell r="P46"/>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OPUESTA"/>
    </sheetNames>
    <sheetDataSet>
      <sheetData sheetId="0">
        <row r="8">
          <cell r="F8">
            <v>16000</v>
          </cell>
          <cell r="P8">
            <v>2666.666666666667</v>
          </cell>
        </row>
        <row r="11">
          <cell r="P11">
            <v>5208.333333333333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PROPUESTA"/>
    </sheetNames>
    <sheetDataSet>
      <sheetData sheetId="0">
        <row r="8">
          <cell r="F8">
            <v>10000</v>
          </cell>
          <cell r="P8">
            <v>833.33333333333337</v>
          </cell>
        </row>
        <row r="10">
          <cell r="P10">
            <v>5166.6666666666661</v>
          </cell>
        </row>
        <row r="14">
          <cell r="P14">
            <v>20801.47583333333</v>
          </cell>
        </row>
        <row r="18">
          <cell r="P18">
            <v>20416.666666666664</v>
          </cell>
        </row>
        <row r="21">
          <cell r="P21">
            <v>4205.166666666667</v>
          </cell>
        </row>
        <row r="24">
          <cell r="P24">
            <v>4365.190833333334</v>
          </cell>
        </row>
        <row r="27">
          <cell r="P27">
            <v>333.33333333333331</v>
          </cell>
        </row>
        <row r="30">
          <cell r="P30">
            <v>166.66666666666666</v>
          </cell>
        </row>
        <row r="32">
          <cell r="P32">
            <v>4166.666666666667</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CRONOGRAMA (2)"/>
      <sheetName val="PROPUESTA"/>
    </sheetNames>
    <sheetDataSet>
      <sheetData sheetId="0">
        <row r="9">
          <cell r="F9">
            <v>500</v>
          </cell>
          <cell r="P9">
            <v>0</v>
          </cell>
        </row>
        <row r="11">
          <cell r="P11">
            <v>0</v>
          </cell>
        </row>
        <row r="13">
          <cell r="P13">
            <v>0</v>
          </cell>
        </row>
        <row r="15">
          <cell r="P15">
            <v>0</v>
          </cell>
        </row>
        <row r="17">
          <cell r="P17">
            <v>0</v>
          </cell>
        </row>
        <row r="19">
          <cell r="P19">
            <v>0</v>
          </cell>
        </row>
        <row r="21">
          <cell r="P21">
            <v>0</v>
          </cell>
        </row>
        <row r="26">
          <cell r="P26">
            <v>0</v>
          </cell>
        </row>
        <row r="32">
          <cell r="P32">
            <v>0</v>
          </cell>
        </row>
        <row r="34">
          <cell r="P34">
            <v>83.333333333333329</v>
          </cell>
        </row>
        <row r="38">
          <cell r="P38">
            <v>0</v>
          </cell>
        </row>
        <row r="40">
          <cell r="P40">
            <v>250</v>
          </cell>
        </row>
        <row r="45">
          <cell r="P45">
            <v>1000</v>
          </cell>
        </row>
        <row r="48">
          <cell r="P48">
            <v>0</v>
          </cell>
        </row>
        <row r="50">
          <cell r="P50">
            <v>0</v>
          </cell>
        </row>
        <row r="55">
          <cell r="P55">
            <v>0</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APP 2024 GA "/>
    </sheetNames>
    <sheetDataSet>
      <sheetData sheetId="0">
        <row r="8">
          <cell r="F8">
            <v>33400</v>
          </cell>
          <cell r="P8">
            <v>83.333333333333329</v>
          </cell>
        </row>
        <row r="16">
          <cell r="P16">
            <v>83.333333333333329</v>
          </cell>
        </row>
        <row r="19">
          <cell r="P19">
            <v>2916.6666666666665</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F8">
            <v>480000</v>
          </cell>
          <cell r="P8">
            <v>80000</v>
          </cell>
        </row>
        <row r="10">
          <cell r="P10">
            <v>16666.666666666668</v>
          </cell>
        </row>
        <row r="12">
          <cell r="P12">
            <v>87166.666666666672</v>
          </cell>
        </row>
        <row r="19">
          <cell r="P19">
            <v>3333.3333333333335</v>
          </cell>
        </row>
        <row r="24">
          <cell r="P24">
            <v>16666.666666666664</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2024"/>
    </sheetNames>
    <sheetDataSet>
      <sheetData sheetId="0">
        <row r="8">
          <cell r="F8">
            <v>37400</v>
          </cell>
          <cell r="P8">
            <v>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8">
          <cell r="F8">
            <v>43930</v>
          </cell>
          <cell r="P8">
            <v>3660.8333333333335</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zaruma.gob.e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8"/>
  <sheetViews>
    <sheetView tabSelected="1" topLeftCell="A31" workbookViewId="0">
      <selection activeCell="C53" sqref="C53"/>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20"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4" t="s">
        <v>26</v>
      </c>
      <c r="B2" s="4" t="s">
        <v>77</v>
      </c>
      <c r="C2" s="17">
        <f>+[1]CRONOGRAMA!$P$9</f>
        <v>0</v>
      </c>
      <c r="D2" s="23" t="s">
        <v>76</v>
      </c>
      <c r="E2" s="19" t="s">
        <v>5</v>
      </c>
      <c r="F2" s="3"/>
      <c r="G2" s="3"/>
      <c r="H2" s="3"/>
      <c r="I2" s="3"/>
      <c r="J2" s="3"/>
      <c r="K2" s="3"/>
      <c r="L2" s="3"/>
      <c r="M2" s="3"/>
      <c r="N2" s="3"/>
      <c r="O2" s="3"/>
      <c r="P2" s="3"/>
      <c r="Q2" s="3"/>
      <c r="R2" s="3"/>
      <c r="S2" s="3"/>
      <c r="T2" s="3"/>
      <c r="U2" s="3"/>
      <c r="V2" s="3"/>
      <c r="W2" s="3"/>
      <c r="X2" s="3"/>
      <c r="Y2" s="3"/>
      <c r="Z2" s="3"/>
    </row>
    <row r="3" spans="1:26" ht="37.5" customHeight="1" x14ac:dyDescent="0.3">
      <c r="A3" s="24" t="s">
        <v>27</v>
      </c>
      <c r="B3" s="4" t="s">
        <v>77</v>
      </c>
      <c r="C3" s="17">
        <f>+'[2]PLN cronograma'!$P$8+'[3]OOPP Cronograma'!$P$8</f>
        <v>3500.0000000000005</v>
      </c>
      <c r="D3" s="23" t="s">
        <v>76</v>
      </c>
      <c r="E3" s="19" t="s">
        <v>5</v>
      </c>
      <c r="F3" s="3"/>
      <c r="G3" s="3"/>
      <c r="H3" s="3"/>
      <c r="I3" s="3"/>
      <c r="J3" s="3"/>
      <c r="K3" s="3"/>
      <c r="L3" s="3"/>
      <c r="M3" s="3"/>
      <c r="N3" s="3"/>
      <c r="O3" s="3"/>
      <c r="P3" s="3"/>
      <c r="Q3" s="3"/>
      <c r="R3" s="3"/>
      <c r="S3" s="3"/>
      <c r="T3" s="3"/>
      <c r="U3" s="3"/>
      <c r="V3" s="3"/>
      <c r="W3" s="3"/>
      <c r="X3" s="3"/>
      <c r="Y3" s="3"/>
      <c r="Z3" s="3"/>
    </row>
    <row r="4" spans="1:26" ht="37.5" customHeight="1" x14ac:dyDescent="0.3">
      <c r="A4" s="25" t="s">
        <v>28</v>
      </c>
      <c r="B4" s="4" t="s">
        <v>77</v>
      </c>
      <c r="C4" s="17">
        <f>+[1]CRONOGRAMA!$P$17</f>
        <v>0</v>
      </c>
      <c r="D4" s="23" t="s">
        <v>76</v>
      </c>
      <c r="E4" s="19" t="s">
        <v>5</v>
      </c>
      <c r="F4" s="3"/>
      <c r="G4" s="3"/>
      <c r="H4" s="3"/>
      <c r="I4" s="3"/>
      <c r="J4" s="3"/>
      <c r="K4" s="3"/>
      <c r="L4" s="3"/>
      <c r="M4" s="3"/>
      <c r="N4" s="3"/>
      <c r="O4" s="3"/>
      <c r="P4" s="3"/>
      <c r="Q4" s="3"/>
      <c r="R4" s="3"/>
      <c r="S4" s="3"/>
      <c r="T4" s="3"/>
      <c r="U4" s="3"/>
      <c r="V4" s="3"/>
      <c r="W4" s="3"/>
      <c r="X4" s="3"/>
      <c r="Y4" s="3"/>
      <c r="Z4" s="3"/>
    </row>
    <row r="5" spans="1:26" ht="37.5" customHeight="1" x14ac:dyDescent="0.3">
      <c r="A5" s="26" t="s">
        <v>29</v>
      </c>
      <c r="B5" s="4" t="s">
        <v>77</v>
      </c>
      <c r="C5" s="17">
        <f>+[1]CRONOGRAMA!$P$20</f>
        <v>446.08333333333331</v>
      </c>
      <c r="D5" s="23" t="s">
        <v>76</v>
      </c>
      <c r="E5" s="19" t="s">
        <v>5</v>
      </c>
      <c r="F5" s="3"/>
      <c r="G5" s="3"/>
      <c r="H5" s="3"/>
      <c r="I5" s="3"/>
      <c r="J5" s="3"/>
      <c r="K5" s="3"/>
      <c r="L5" s="3"/>
      <c r="M5" s="3"/>
      <c r="N5" s="3"/>
      <c r="O5" s="3"/>
      <c r="P5" s="3"/>
      <c r="Q5" s="3"/>
      <c r="R5" s="3"/>
      <c r="S5" s="3"/>
      <c r="T5" s="3"/>
      <c r="U5" s="3"/>
      <c r="V5" s="3"/>
      <c r="W5" s="3"/>
      <c r="X5" s="3"/>
      <c r="Y5" s="3"/>
      <c r="Z5" s="3"/>
    </row>
    <row r="6" spans="1:26" ht="37.5" customHeight="1" x14ac:dyDescent="0.3">
      <c r="A6" s="26" t="s">
        <v>30</v>
      </c>
      <c r="B6" s="4" t="s">
        <v>77</v>
      </c>
      <c r="C6" s="17">
        <f>+[1]CRONOGRAMA!$P$34</f>
        <v>2083.3333333333335</v>
      </c>
      <c r="D6" s="23" t="s">
        <v>76</v>
      </c>
      <c r="E6" s="19" t="s">
        <v>5</v>
      </c>
      <c r="F6" s="3"/>
      <c r="G6" s="3"/>
      <c r="H6" s="3"/>
      <c r="I6" s="3"/>
      <c r="J6" s="3"/>
      <c r="K6" s="3"/>
      <c r="L6" s="3"/>
      <c r="M6" s="3"/>
      <c r="N6" s="3"/>
      <c r="O6" s="3"/>
      <c r="P6" s="3"/>
      <c r="Q6" s="3"/>
      <c r="R6" s="3"/>
      <c r="S6" s="3"/>
      <c r="T6" s="3"/>
      <c r="U6" s="3"/>
      <c r="V6" s="3"/>
      <c r="W6" s="3"/>
      <c r="X6" s="3"/>
      <c r="Y6" s="3"/>
      <c r="Z6" s="3"/>
    </row>
    <row r="7" spans="1:26" ht="37.5" customHeight="1" x14ac:dyDescent="0.3">
      <c r="A7" s="25" t="s">
        <v>31</v>
      </c>
      <c r="B7" s="4" t="s">
        <v>77</v>
      </c>
      <c r="C7" s="17">
        <f>+[1]CRONOGRAMA!$P$37</f>
        <v>260.83333333333331</v>
      </c>
      <c r="D7" s="23" t="s">
        <v>76</v>
      </c>
      <c r="E7" s="19" t="s">
        <v>5</v>
      </c>
      <c r="F7" s="3"/>
      <c r="G7" s="3"/>
      <c r="H7" s="3"/>
      <c r="I7" s="3"/>
      <c r="J7" s="3"/>
      <c r="K7" s="3"/>
      <c r="L7" s="3"/>
      <c r="M7" s="3"/>
      <c r="N7" s="3"/>
      <c r="O7" s="3"/>
      <c r="P7" s="3"/>
      <c r="Q7" s="3"/>
      <c r="R7" s="3"/>
      <c r="S7" s="3"/>
      <c r="T7" s="3"/>
      <c r="U7" s="3"/>
      <c r="V7" s="3"/>
      <c r="W7" s="3"/>
      <c r="X7" s="3"/>
      <c r="Y7" s="3"/>
      <c r="Z7" s="3"/>
    </row>
    <row r="8" spans="1:26" ht="37.5" customHeight="1" x14ac:dyDescent="0.3">
      <c r="A8" s="24" t="s">
        <v>32</v>
      </c>
      <c r="B8" s="4" t="s">
        <v>77</v>
      </c>
      <c r="C8" s="18">
        <v>0</v>
      </c>
      <c r="D8" s="23" t="s">
        <v>76</v>
      </c>
      <c r="E8" s="19" t="s">
        <v>5</v>
      </c>
      <c r="F8" s="3"/>
      <c r="G8" s="3"/>
      <c r="H8" s="3"/>
      <c r="I8" s="3"/>
      <c r="J8" s="3"/>
      <c r="K8" s="3"/>
      <c r="L8" s="3"/>
      <c r="M8" s="3"/>
      <c r="N8" s="3"/>
      <c r="O8" s="3"/>
      <c r="P8" s="3"/>
      <c r="Q8" s="3"/>
      <c r="R8" s="3"/>
      <c r="S8" s="3"/>
      <c r="T8" s="3"/>
      <c r="U8" s="3"/>
      <c r="V8" s="3"/>
      <c r="W8" s="3"/>
      <c r="X8" s="3"/>
      <c r="Y8" s="3"/>
      <c r="Z8" s="3"/>
    </row>
    <row r="9" spans="1:26" ht="37.5" customHeight="1" x14ac:dyDescent="0.3">
      <c r="A9" s="24" t="s">
        <v>33</v>
      </c>
      <c r="B9" s="4" t="s">
        <v>77</v>
      </c>
      <c r="C9" s="17">
        <f>+[1]CRONOGRAMA!$P$12</f>
        <v>0</v>
      </c>
      <c r="D9" s="23" t="s">
        <v>76</v>
      </c>
      <c r="E9" s="19" t="s">
        <v>5</v>
      </c>
      <c r="F9" s="3"/>
      <c r="G9" s="3"/>
      <c r="H9" s="3"/>
      <c r="I9" s="3"/>
      <c r="J9" s="3"/>
      <c r="K9" s="3"/>
      <c r="L9" s="3"/>
      <c r="M9" s="3"/>
      <c r="N9" s="3"/>
      <c r="O9" s="3"/>
      <c r="P9" s="3"/>
      <c r="Q9" s="3"/>
      <c r="R9" s="3"/>
      <c r="S9" s="3"/>
      <c r="T9" s="3"/>
      <c r="U9" s="3"/>
      <c r="V9" s="3"/>
      <c r="W9" s="3"/>
      <c r="X9" s="3"/>
      <c r="Y9" s="3"/>
      <c r="Z9" s="3"/>
    </row>
    <row r="10" spans="1:26" ht="37.5" customHeight="1" x14ac:dyDescent="0.3">
      <c r="A10" s="24" t="s">
        <v>78</v>
      </c>
      <c r="B10" s="4" t="s">
        <v>77</v>
      </c>
      <c r="C10" s="18">
        <f>+[1]CRONOGRAMA!$P$46</f>
        <v>0</v>
      </c>
      <c r="D10" s="23" t="s">
        <v>76</v>
      </c>
      <c r="E10" s="19"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27" t="s">
        <v>34</v>
      </c>
      <c r="B11" s="4" t="s">
        <v>77</v>
      </c>
      <c r="C11" s="18">
        <f>+[4]CRONOGRAMA!$P$9</f>
        <v>0</v>
      </c>
      <c r="D11" s="23" t="s">
        <v>76</v>
      </c>
      <c r="E11" s="19"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27" t="s">
        <v>35</v>
      </c>
      <c r="B12" s="4" t="s">
        <v>77</v>
      </c>
      <c r="C12" s="18">
        <f>+[4]CRONOGRAMA!$P$11</f>
        <v>0</v>
      </c>
      <c r="D12" s="23" t="s">
        <v>76</v>
      </c>
      <c r="E12" s="19"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24" t="s">
        <v>36</v>
      </c>
      <c r="B13" s="4" t="s">
        <v>77</v>
      </c>
      <c r="C13" s="18">
        <f>+[4]CRONOGRAMA!$P$13</f>
        <v>0</v>
      </c>
      <c r="D13" s="23" t="s">
        <v>76</v>
      </c>
      <c r="E13" s="19"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24" t="s">
        <v>37</v>
      </c>
      <c r="B14" s="4" t="s">
        <v>77</v>
      </c>
      <c r="C14" s="17">
        <f>+[5]PROGRAMADO!$P$16</f>
        <v>83.333333333333329</v>
      </c>
      <c r="D14" s="23" t="s">
        <v>76</v>
      </c>
      <c r="E14" s="19"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24" t="s">
        <v>38</v>
      </c>
      <c r="B15" s="4" t="s">
        <v>77</v>
      </c>
      <c r="C15" s="17">
        <f>+[4]CRONOGRAMA!$P$15</f>
        <v>0</v>
      </c>
      <c r="D15" s="23" t="s">
        <v>76</v>
      </c>
      <c r="E15" s="19"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28" t="s">
        <v>39</v>
      </c>
      <c r="B16" s="4" t="s">
        <v>77</v>
      </c>
      <c r="C16" s="18">
        <v>0</v>
      </c>
      <c r="D16" s="23" t="s">
        <v>76</v>
      </c>
      <c r="E16" s="19"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24" t="s">
        <v>40</v>
      </c>
      <c r="B17" s="4" t="s">
        <v>77</v>
      </c>
      <c r="C17" s="17">
        <f>+[4]CRONOGRAMA!$P$21+'[3]OOPP Cronograma'!$P$32</f>
        <v>4166.666666666667</v>
      </c>
      <c r="D17" s="23" t="s">
        <v>76</v>
      </c>
      <c r="E17" s="19"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24" t="s">
        <v>41</v>
      </c>
      <c r="B18" s="4" t="s">
        <v>77</v>
      </c>
      <c r="C18" s="17">
        <f>+[4]CRONOGRAMA!$P$26</f>
        <v>0</v>
      </c>
      <c r="D18" s="23" t="s">
        <v>76</v>
      </c>
      <c r="E18" s="19"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24" t="s">
        <v>42</v>
      </c>
      <c r="B19" s="4" t="s">
        <v>77</v>
      </c>
      <c r="C19" s="17">
        <f>+[4]CRONOGRAMA!$P$32</f>
        <v>0</v>
      </c>
      <c r="D19" s="23" t="s">
        <v>76</v>
      </c>
      <c r="E19" s="19"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24" t="s">
        <v>43</v>
      </c>
      <c r="B20" s="4" t="s">
        <v>77</v>
      </c>
      <c r="C20" s="18">
        <v>0</v>
      </c>
      <c r="D20" s="23" t="s">
        <v>76</v>
      </c>
      <c r="E20" s="19"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24" t="s">
        <v>44</v>
      </c>
      <c r="B21" s="4" t="s">
        <v>77</v>
      </c>
      <c r="C21" s="17">
        <f>+[4]CRONOGRAMA!$P$17</f>
        <v>0</v>
      </c>
      <c r="D21" s="23" t="s">
        <v>76</v>
      </c>
      <c r="E21" s="19"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24" t="s">
        <v>45</v>
      </c>
      <c r="B22" s="4" t="s">
        <v>77</v>
      </c>
      <c r="C22" s="17">
        <f>+[1]CRONOGRAMA!$P$41+'[3]OOPP Cronograma'!$P$30</f>
        <v>588.33333333333337</v>
      </c>
      <c r="D22" s="23" t="s">
        <v>76</v>
      </c>
      <c r="E22" s="19"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24" t="s">
        <v>46</v>
      </c>
      <c r="B23" s="4" t="s">
        <v>77</v>
      </c>
      <c r="C23" s="17">
        <v>0</v>
      </c>
      <c r="D23" s="23" t="s">
        <v>76</v>
      </c>
      <c r="E23" s="19"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24" t="s">
        <v>47</v>
      </c>
      <c r="B24" s="4" t="s">
        <v>77</v>
      </c>
      <c r="C24" s="17">
        <v>0</v>
      </c>
      <c r="D24" s="23" t="s">
        <v>76</v>
      </c>
      <c r="E24" s="19"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25" t="s">
        <v>48</v>
      </c>
      <c r="B25" s="4" t="s">
        <v>77</v>
      </c>
      <c r="C25" s="17">
        <f>+[4]CRONOGRAMA!$P$45</f>
        <v>1000</v>
      </c>
      <c r="D25" s="23" t="s">
        <v>76</v>
      </c>
      <c r="E25" s="19"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29" t="s">
        <v>49</v>
      </c>
      <c r="B26" s="4" t="s">
        <v>77</v>
      </c>
      <c r="C26" s="17">
        <f>+[4]CRONOGRAMA!$P$48</f>
        <v>0</v>
      </c>
      <c r="D26" s="23" t="s">
        <v>76</v>
      </c>
      <c r="E26" s="19"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9" t="s">
        <v>50</v>
      </c>
      <c r="B27" s="4" t="s">
        <v>77</v>
      </c>
      <c r="C27" s="17">
        <f>+[4]CRONOGRAMA!$P$50</f>
        <v>0</v>
      </c>
      <c r="D27" s="23" t="s">
        <v>76</v>
      </c>
      <c r="E27" s="19"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9" t="s">
        <v>51</v>
      </c>
      <c r="B28" s="4" t="s">
        <v>77</v>
      </c>
      <c r="C28" s="17">
        <f>+'[2]PLN cronograma'!$P$11+'[3]OOPP Cronograma'!$P$10</f>
        <v>10375</v>
      </c>
      <c r="D28" s="23" t="s">
        <v>76</v>
      </c>
      <c r="E28" s="19"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4" t="s">
        <v>52</v>
      </c>
      <c r="B29" s="4" t="s">
        <v>77</v>
      </c>
      <c r="C29" s="17">
        <f>+'[3]OOPP Cronograma'!$P$14</f>
        <v>20801.47583333333</v>
      </c>
      <c r="D29" s="23" t="s">
        <v>76</v>
      </c>
      <c r="E29" s="19"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30" t="s">
        <v>53</v>
      </c>
      <c r="B30" s="4" t="s">
        <v>77</v>
      </c>
      <c r="C30" s="17">
        <f>+'[6]AAPP Cronograma'!$P$8</f>
        <v>80000</v>
      </c>
      <c r="D30" s="23" t="s">
        <v>76</v>
      </c>
      <c r="E30" s="19"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4" t="s">
        <v>54</v>
      </c>
      <c r="B31" s="4" t="s">
        <v>77</v>
      </c>
      <c r="C31" s="17">
        <f>+'[6]AAPP Cronograma'!$P$10</f>
        <v>16666.666666666668</v>
      </c>
      <c r="D31" s="23" t="s">
        <v>76</v>
      </c>
      <c r="E31" s="19"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24" t="s">
        <v>55</v>
      </c>
      <c r="B32" s="4" t="s">
        <v>77</v>
      </c>
      <c r="C32" s="17">
        <f>+'[6]AAPP Cronograma'!$P$12</f>
        <v>87166.666666666672</v>
      </c>
      <c r="D32" s="23" t="s">
        <v>76</v>
      </c>
      <c r="E32" s="19"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24" t="s">
        <v>56</v>
      </c>
      <c r="B33" s="4" t="s">
        <v>77</v>
      </c>
      <c r="C33" s="17">
        <f>+'[6]AAPP Cronograma'!$P$19</f>
        <v>3333.3333333333335</v>
      </c>
      <c r="D33" s="23" t="s">
        <v>76</v>
      </c>
      <c r="E33" s="19"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24" t="s">
        <v>57</v>
      </c>
      <c r="B34" s="4" t="s">
        <v>77</v>
      </c>
      <c r="C34" s="17">
        <f>+'[6]AAPP Cronograma'!$P$24</f>
        <v>16666.666666666664</v>
      </c>
      <c r="D34" s="23" t="s">
        <v>76</v>
      </c>
      <c r="E34" s="19"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31" t="s">
        <v>58</v>
      </c>
      <c r="B35" s="4" t="s">
        <v>77</v>
      </c>
      <c r="C35" s="17">
        <f>+'[3]OOPP Cronograma'!$P$18</f>
        <v>20416.666666666664</v>
      </c>
      <c r="D35" s="23" t="s">
        <v>76</v>
      </c>
      <c r="E35" s="19"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25" t="s">
        <v>59</v>
      </c>
      <c r="B36" s="4" t="s">
        <v>77</v>
      </c>
      <c r="C36" s="17">
        <f>+'[3]OOPP Cronograma'!$P$21</f>
        <v>4205.166666666667</v>
      </c>
      <c r="D36" s="23" t="s">
        <v>76</v>
      </c>
      <c r="E36" s="19"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29" t="s">
        <v>60</v>
      </c>
      <c r="B37" s="4" t="s">
        <v>77</v>
      </c>
      <c r="C37" s="17">
        <f>+'[3]OOPP Cronograma'!$P$24</f>
        <v>4365.190833333334</v>
      </c>
      <c r="D37" s="23" t="s">
        <v>76</v>
      </c>
      <c r="E37" s="19"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9" t="s">
        <v>61</v>
      </c>
      <c r="B38" s="4" t="s">
        <v>77</v>
      </c>
      <c r="C38" s="17">
        <f>+'[3]OOPP Cronograma'!$P$27</f>
        <v>333.33333333333331</v>
      </c>
      <c r="D38" s="23" t="s">
        <v>76</v>
      </c>
      <c r="E38" s="19"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9" t="s">
        <v>62</v>
      </c>
      <c r="B39" s="4" t="s">
        <v>77</v>
      </c>
      <c r="C39" s="17">
        <f>+[4]CRONOGRAMA!$P$55</f>
        <v>0</v>
      </c>
      <c r="D39" s="23" t="s">
        <v>76</v>
      </c>
      <c r="E39" s="19"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4" t="s">
        <v>63</v>
      </c>
      <c r="B40" s="4" t="s">
        <v>77</v>
      </c>
      <c r="C40" s="17">
        <f>+[4]CRONOGRAMA!$P$34</f>
        <v>83.333333333333329</v>
      </c>
      <c r="D40" s="23" t="s">
        <v>76</v>
      </c>
      <c r="E40" s="19"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24" t="s">
        <v>64</v>
      </c>
      <c r="B41" s="4" t="s">
        <v>77</v>
      </c>
      <c r="C41" s="17">
        <f>+[4]CRONOGRAMA!$P$19</f>
        <v>0</v>
      </c>
      <c r="D41" s="23" t="s">
        <v>76</v>
      </c>
      <c r="E41" s="19"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32" t="s">
        <v>65</v>
      </c>
      <c r="B42" s="4" t="s">
        <v>77</v>
      </c>
      <c r="C42" s="18">
        <v>0</v>
      </c>
      <c r="D42" s="23" t="s">
        <v>76</v>
      </c>
      <c r="E42" s="19"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33" t="s">
        <v>66</v>
      </c>
      <c r="B43" s="4" t="s">
        <v>77</v>
      </c>
      <c r="C43" s="18">
        <f>+[4]CRONOGRAMA!$P$38</f>
        <v>0</v>
      </c>
      <c r="D43" s="23" t="s">
        <v>76</v>
      </c>
      <c r="E43" s="19"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24" t="s">
        <v>67</v>
      </c>
      <c r="B44" s="4" t="s">
        <v>77</v>
      </c>
      <c r="C44" s="18">
        <v>0</v>
      </c>
      <c r="D44" s="23" t="s">
        <v>76</v>
      </c>
      <c r="E44" s="19"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25" t="s">
        <v>68</v>
      </c>
      <c r="B45" s="4" t="s">
        <v>77</v>
      </c>
      <c r="C45" s="17">
        <f>+[4]CRONOGRAMA!$P$40</f>
        <v>250</v>
      </c>
      <c r="D45" s="23" t="s">
        <v>76</v>
      </c>
      <c r="E45" s="19"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24" t="s">
        <v>69</v>
      </c>
      <c r="B46" s="4" t="s">
        <v>77</v>
      </c>
      <c r="C46" s="17">
        <f>+[5]PROGRAMADO!$P$19+[7]CRONOGRAMA!$P$8</f>
        <v>2916.6666666666665</v>
      </c>
      <c r="D46" s="23" t="s">
        <v>76</v>
      </c>
      <c r="E46" s="19"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24" t="s">
        <v>70</v>
      </c>
      <c r="B47" s="4" t="s">
        <v>77</v>
      </c>
      <c r="C47" s="17">
        <f>+[5]PROGRAMADO!$P$8</f>
        <v>83.333333333333329</v>
      </c>
      <c r="D47" s="23" t="s">
        <v>76</v>
      </c>
      <c r="E47" s="19"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24" t="s">
        <v>71</v>
      </c>
      <c r="B48" s="4" t="s">
        <v>77</v>
      </c>
      <c r="C48" s="17">
        <f>+[8]cronograma!$P$8</f>
        <v>3660.8333333333335</v>
      </c>
      <c r="D48" s="23" t="s">
        <v>76</v>
      </c>
      <c r="E48" s="19"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16"/>
      <c r="B49" s="4"/>
      <c r="C49" s="34" t="s">
        <v>79</v>
      </c>
      <c r="D49" s="23"/>
      <c r="E49" s="19"/>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row r="988" spans="1:26" ht="37.5" customHeight="1" x14ac:dyDescent="0.3">
      <c r="A988" s="3"/>
      <c r="B988" s="3"/>
      <c r="C988" s="3"/>
      <c r="D988" s="3"/>
      <c r="E988" s="1"/>
      <c r="F988" s="3"/>
      <c r="G988" s="3"/>
      <c r="H988" s="3"/>
      <c r="I988" s="3"/>
      <c r="J988" s="3"/>
      <c r="K988" s="3"/>
      <c r="L988" s="3"/>
      <c r="M988" s="3"/>
      <c r="N988" s="3"/>
      <c r="O988" s="3"/>
      <c r="P988" s="3"/>
      <c r="Q988" s="3"/>
      <c r="R988" s="3"/>
      <c r="S988" s="3"/>
      <c r="T988" s="3"/>
      <c r="U988" s="3"/>
      <c r="V988" s="3"/>
      <c r="W988" s="3"/>
      <c r="X988" s="3"/>
      <c r="Y988" s="3"/>
      <c r="Z988" s="3"/>
    </row>
  </sheetData>
  <phoneticPr fontId="11" type="noConversion"/>
  <hyperlinks>
    <hyperlink ref="D2:D49" r:id="rId1" display="www.zaruma.gob.ec" xr:uid="{4FC7EF79-DBBC-4D76-A4A6-D150891B6E31}"/>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9" sqref="B9"/>
    </sheetView>
  </sheetViews>
  <sheetFormatPr baseColWidth="10" defaultColWidth="14.44140625" defaultRowHeight="15" customHeight="1" x14ac:dyDescent="0.3"/>
  <cols>
    <col min="1" max="22" width="69.6640625" customWidth="1"/>
  </cols>
  <sheetData>
    <row r="1" spans="1:22" ht="40.5" customHeight="1" x14ac:dyDescent="0.3">
      <c r="A1" s="5" t="s">
        <v>6</v>
      </c>
      <c r="B1" s="21">
        <v>45302</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72</v>
      </c>
      <c r="C3" s="3"/>
      <c r="D3" s="3"/>
      <c r="E3" s="3"/>
      <c r="F3" s="3"/>
      <c r="G3" s="3"/>
      <c r="H3" s="3"/>
      <c r="I3" s="3"/>
      <c r="J3" s="3"/>
      <c r="K3" s="3"/>
      <c r="L3" s="3"/>
      <c r="M3" s="3"/>
      <c r="N3" s="3"/>
      <c r="O3" s="3"/>
      <c r="P3" s="3"/>
      <c r="Q3" s="3"/>
      <c r="R3" s="3"/>
      <c r="S3" s="3"/>
      <c r="T3" s="3"/>
      <c r="U3" s="3"/>
      <c r="V3" s="3"/>
    </row>
    <row r="4" spans="1:22" ht="40.5" customHeight="1" x14ac:dyDescent="0.3">
      <c r="A4" s="5" t="s">
        <v>10</v>
      </c>
      <c r="B4" s="4" t="s">
        <v>73</v>
      </c>
      <c r="C4" s="3"/>
      <c r="D4" s="3"/>
      <c r="E4" s="3"/>
      <c r="F4" s="3"/>
      <c r="G4" s="3"/>
      <c r="H4" s="3"/>
      <c r="I4" s="3"/>
      <c r="J4" s="3"/>
      <c r="K4" s="3"/>
      <c r="L4" s="3"/>
      <c r="M4" s="3"/>
      <c r="N4" s="3"/>
      <c r="O4" s="3"/>
      <c r="P4" s="3"/>
      <c r="Q4" s="3"/>
      <c r="R4" s="3"/>
      <c r="S4" s="3"/>
      <c r="T4" s="3"/>
      <c r="U4" s="3"/>
      <c r="V4" s="3"/>
    </row>
    <row r="5" spans="1:22" ht="40.5" customHeight="1" x14ac:dyDescent="0.3">
      <c r="A5" s="5" t="s">
        <v>11</v>
      </c>
      <c r="B5" s="22" t="s">
        <v>74</v>
      </c>
      <c r="C5" s="3"/>
      <c r="D5" s="3"/>
      <c r="E5" s="3"/>
      <c r="F5" s="3"/>
      <c r="G5" s="3"/>
      <c r="H5" s="3"/>
      <c r="I5" s="3"/>
      <c r="J5" s="3"/>
      <c r="K5" s="3"/>
      <c r="L5" s="3"/>
      <c r="M5" s="3"/>
      <c r="N5" s="3"/>
      <c r="O5" s="3"/>
      <c r="P5" s="3"/>
      <c r="Q5" s="3"/>
      <c r="R5" s="3"/>
      <c r="S5" s="3"/>
      <c r="T5" s="3"/>
      <c r="U5" s="3"/>
      <c r="V5" s="3"/>
    </row>
    <row r="6" spans="1:22" ht="40.5" customHeight="1" x14ac:dyDescent="0.3">
      <c r="A6" s="5" t="s">
        <v>12</v>
      </c>
      <c r="B6" s="4" t="s">
        <v>75</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2024-02-05T14:52:09Z</dcterms:modified>
</cp:coreProperties>
</file>